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hansfordsensors-my.sharepoint.com/personal/jack_braisher_hansfordsensors_com/Documents/Desktop/"/>
    </mc:Choice>
  </mc:AlternateContent>
  <xr:revisionPtr revIDLastSave="69" documentId="11_F25DC773A252ABDACC104886A9D867BE5ADE58EE" xr6:coauthVersionLast="47" xr6:coauthVersionMax="47" xr10:uidLastSave="{DCB7A582-1162-4B22-BD92-E4EB21AA6469}"/>
  <bookViews>
    <workbookView xWindow="-108" yWindow="-108" windowWidth="23256" windowHeight="12456" xr2:uid="{00000000-000D-0000-FFFF-FFFF00000000}"/>
  </bookViews>
  <sheets>
    <sheet name="Calculator" sheetId="1" r:id="rId1"/>
    <sheet name="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1" i="2"/>
  <c r="F9" i="2" l="1"/>
  <c r="D7" i="2"/>
  <c r="F8" i="2"/>
  <c r="E8" i="2"/>
  <c r="E9" i="2"/>
  <c r="C7" i="2"/>
  <c r="D9" i="2"/>
  <c r="B7" i="2"/>
  <c r="C9" i="2"/>
  <c r="B9" i="2"/>
  <c r="E7" i="2"/>
  <c r="D8" i="2"/>
  <c r="C8" i="2"/>
  <c r="B8" i="2"/>
  <c r="F7" i="2"/>
  <c r="D13" i="1"/>
  <c r="D14" i="1" s="1"/>
</calcChain>
</file>

<file path=xl/sharedStrings.xml><?xml version="1.0" encoding="utf-8"?>
<sst xmlns="http://schemas.openxmlformats.org/spreadsheetml/2006/main" count="21" uniqueCount="14">
  <si>
    <t>Accelerometer Maximum Cable Length Calculator</t>
  </si>
  <si>
    <t>Determine the maximum cable length for a charge-amplifier style accelerometer given the following: 
max voltage swing, vibration frequency, cable capacitance, and current source.</t>
  </si>
  <si>
    <t>Max Voltage Swing (Vpeak):</t>
  </si>
  <si>
    <t>Vibration frequency (kHz):</t>
  </si>
  <si>
    <t>Capacitance per Meter (pF/M):</t>
  </si>
  <si>
    <t>Constant Current Source (mA):</t>
  </si>
  <si>
    <t>Max Cable Length (M):</t>
  </si>
  <si>
    <t>Max Cable Length (FT):</t>
  </si>
  <si>
    <t>Max Length=(Isrc-(~1mA)/(Vpeak*2*Pi*f))/(Cap/ft)</t>
  </si>
  <si>
    <t>Capacitance per Foot (pF/ft):</t>
  </si>
  <si>
    <t>Max Cable Length</t>
  </si>
  <si>
    <t>Isrc (ma)</t>
  </si>
  <si>
    <t>Frequency</t>
  </si>
  <si>
    <t>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</si>
</sst>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20"/>
      <color rgb="FF163E9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color indexed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/>
    <xf numFmtId="0" fontId="0" fillId="2" borderId="0" xfId="0" applyFill="1"/>
    <xf numFmtId="0" fontId="3" fillId="2" borderId="0" xfId="0" applyFont="1" applyFill="1" applyAlignment="1">
      <alignment horizontal="right"/>
    </xf>
    <xf numFmtId="0" fontId="7" fillId="2" borderId="0" xfId="0" applyFont="1" applyFill="1"/>
    <xf numFmtId="0" fontId="2" fillId="2" borderId="0" xfId="0" applyFont="1" applyFill="1"/>
    <xf numFmtId="0" fontId="8" fillId="2" borderId="1" xfId="0" applyFont="1" applyFill="1" applyBorder="1"/>
    <xf numFmtId="0" fontId="8" fillId="2" borderId="0" xfId="0" applyFont="1" applyFill="1"/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4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Cable Length vs Frequency 
(Based on pF/m and peak swing)</a:t>
            </a:r>
          </a:p>
        </c:rich>
      </c:tx>
      <c:layout>
        <c:manualLayout>
          <c:xMode val="edge"/>
          <c:yMode val="edge"/>
          <c:x val="0.28962551150846777"/>
          <c:y val="2.8469765886594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6493476797127"/>
          <c:y val="0.1761567366797715"/>
          <c:w val="0.64409267218786037"/>
          <c:h val="0.69750950281283264"/>
        </c:manualLayout>
      </c:layout>
      <c:lineChart>
        <c:grouping val="standard"/>
        <c:varyColors val="0"/>
        <c:ser>
          <c:idx val="0"/>
          <c:order val="0"/>
          <c:tx>
            <c:v>Isrc=2mA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Data!$A$7:$A$9</c:f>
              <c:numCache>
                <c:formatCode>General</c:formatCode>
                <c:ptCount val="3"/>
                <c:pt idx="0">
                  <c:v>1000</c:v>
                </c:pt>
                <c:pt idx="1">
                  <c:v>10000</c:v>
                </c:pt>
                <c:pt idx="2">
                  <c:v>100000</c:v>
                </c:pt>
              </c:numCache>
            </c:numRef>
          </c:cat>
          <c:val>
            <c:numRef>
              <c:f>Data!$B$7:$B$9</c:f>
              <c:numCache>
                <c:formatCode>0.00</c:formatCode>
                <c:ptCount val="3"/>
                <c:pt idx="0">
                  <c:v>472.67156150477837</c:v>
                </c:pt>
                <c:pt idx="1">
                  <c:v>47.267156150477831</c:v>
                </c:pt>
                <c:pt idx="2">
                  <c:v>4.7267156150477838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6FD-43C7-AC7F-60492BAC43B2}"/>
            </c:ext>
          </c:extLst>
        </c:ser>
        <c:ser>
          <c:idx val="1"/>
          <c:order val="1"/>
          <c:tx>
            <c:v>Isrc=4mA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Data!$A$7:$A$9</c:f>
              <c:numCache>
                <c:formatCode>General</c:formatCode>
                <c:ptCount val="3"/>
                <c:pt idx="0">
                  <c:v>1000</c:v>
                </c:pt>
                <c:pt idx="1">
                  <c:v>10000</c:v>
                </c:pt>
                <c:pt idx="2">
                  <c:v>100000</c:v>
                </c:pt>
              </c:numCache>
            </c:numRef>
          </c:cat>
          <c:val>
            <c:numRef>
              <c:f>Data!$C$7:$C$9</c:f>
              <c:numCache>
                <c:formatCode>0.00</c:formatCode>
                <c:ptCount val="3"/>
                <c:pt idx="0">
                  <c:v>1418.0146845143349</c:v>
                </c:pt>
                <c:pt idx="1">
                  <c:v>141.80146845143349</c:v>
                </c:pt>
                <c:pt idx="2">
                  <c:v>14.180146845143351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6FD-43C7-AC7F-60492BAC43B2}"/>
            </c:ext>
          </c:extLst>
        </c:ser>
        <c:ser>
          <c:idx val="2"/>
          <c:order val="2"/>
          <c:tx>
            <c:v>Isrc=6mA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Data!$A$7:$A$9</c:f>
              <c:numCache>
                <c:formatCode>General</c:formatCode>
                <c:ptCount val="3"/>
                <c:pt idx="0">
                  <c:v>1000</c:v>
                </c:pt>
                <c:pt idx="1">
                  <c:v>10000</c:v>
                </c:pt>
                <c:pt idx="2">
                  <c:v>100000</c:v>
                </c:pt>
              </c:numCache>
            </c:numRef>
          </c:cat>
          <c:val>
            <c:numRef>
              <c:f>Data!$D$7:$D$9</c:f>
              <c:numCache>
                <c:formatCode>0.00</c:formatCode>
                <c:ptCount val="3"/>
                <c:pt idx="0">
                  <c:v>2363.357807523892</c:v>
                </c:pt>
                <c:pt idx="1">
                  <c:v>236.33578075238918</c:v>
                </c:pt>
                <c:pt idx="2">
                  <c:v>23.633578075238916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6FD-43C7-AC7F-60492BAC43B2}"/>
            </c:ext>
          </c:extLst>
        </c:ser>
        <c:ser>
          <c:idx val="3"/>
          <c:order val="3"/>
          <c:tx>
            <c:v>Isrc=8mA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Data!$A$7:$A$9</c:f>
              <c:numCache>
                <c:formatCode>General</c:formatCode>
                <c:ptCount val="3"/>
                <c:pt idx="0">
                  <c:v>1000</c:v>
                </c:pt>
                <c:pt idx="1">
                  <c:v>10000</c:v>
                </c:pt>
                <c:pt idx="2">
                  <c:v>100000</c:v>
                </c:pt>
              </c:numCache>
            </c:numRef>
          </c:cat>
          <c:val>
            <c:numRef>
              <c:f>Data!$E$7:$E$9</c:f>
              <c:numCache>
                <c:formatCode>0.00</c:formatCode>
                <c:ptCount val="3"/>
                <c:pt idx="0">
                  <c:v>3308.7009305334486</c:v>
                </c:pt>
                <c:pt idx="1">
                  <c:v>330.87009305334482</c:v>
                </c:pt>
                <c:pt idx="2">
                  <c:v>33.087009305334483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6FD-43C7-AC7F-60492BAC43B2}"/>
            </c:ext>
          </c:extLst>
        </c:ser>
        <c:ser>
          <c:idx val="4"/>
          <c:order val="4"/>
          <c:tx>
            <c:v>Isrc=10mA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Data!$A$7:$A$9</c:f>
              <c:numCache>
                <c:formatCode>General</c:formatCode>
                <c:ptCount val="3"/>
                <c:pt idx="0">
                  <c:v>1000</c:v>
                </c:pt>
                <c:pt idx="1">
                  <c:v>10000</c:v>
                </c:pt>
                <c:pt idx="2">
                  <c:v>100000</c:v>
                </c:pt>
              </c:numCache>
            </c:numRef>
          </c:cat>
          <c:val>
            <c:numRef>
              <c:f>Data!$F$7:$F$9</c:f>
              <c:numCache>
                <c:formatCode>0.00</c:formatCode>
                <c:ptCount val="3"/>
                <c:pt idx="0">
                  <c:v>4254.0440535430052</c:v>
                </c:pt>
                <c:pt idx="1">
                  <c:v>425.40440535430048</c:v>
                </c:pt>
                <c:pt idx="2">
                  <c:v>42.540440535430058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6FD-43C7-AC7F-60492BAC4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008624"/>
        <c:axId val="1"/>
      </c:lineChart>
      <c:catAx>
        <c:axId val="1416008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Frequency, Hz</a:t>
                </a:r>
              </a:p>
            </c:rich>
          </c:tx>
          <c:layout>
            <c:manualLayout>
              <c:xMode val="edge"/>
              <c:yMode val="edge"/>
              <c:x val="0.37896283857889518"/>
              <c:y val="0.93060587321872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Cable Length, Meters</a:t>
                </a:r>
              </a:p>
            </c:rich>
          </c:tx>
          <c:layout>
            <c:manualLayout>
              <c:xMode val="edge"/>
              <c:yMode val="edge"/>
              <c:x val="2.3054755043227664E-2"/>
              <c:y val="0.403914929481982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60086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162952117444511"/>
          <c:y val="0.4333007273151665"/>
          <c:w val="0.15571426540714298"/>
          <c:h val="0.193953658893455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2</xdr:row>
      <xdr:rowOff>19050</xdr:rowOff>
    </xdr:from>
    <xdr:to>
      <xdr:col>21</xdr:col>
      <xdr:colOff>586740</xdr:colOff>
      <xdr:row>28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4AB78D-9244-4C20-A82A-EEF954E60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304800</xdr:colOff>
      <xdr:row>0</xdr:row>
      <xdr:rowOff>304800</xdr:rowOff>
    </xdr:to>
    <xdr:sp macro="" textlink="">
      <xdr:nvSpPr>
        <xdr:cNvPr id="3" name="AutoShape 1" descr="HS logo">
          <a:extLst>
            <a:ext uri="{FF2B5EF4-FFF2-40B4-BE49-F238E27FC236}">
              <a16:creationId xmlns:a16="http://schemas.microsoft.com/office/drawing/2014/main" id="{E6DC860D-59C2-40E4-8F28-13F33494CF72}"/>
            </a:ext>
          </a:extLst>
        </xdr:cNvPr>
        <xdr:cNvSpPr>
          <a:spLocks noChangeAspect="1" noChangeArrowheads="1"/>
        </xdr:cNvSpPr>
      </xdr:nvSpPr>
      <xdr:spPr bwMode="auto">
        <a:xfrm>
          <a:off x="87344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38100</xdr:rowOff>
    </xdr:from>
    <xdr:to>
      <xdr:col>14</xdr:col>
      <xdr:colOff>247650</xdr:colOff>
      <xdr:row>0</xdr:row>
      <xdr:rowOff>2329815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3B8989-3836-4712-8BDC-428D789AD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225" y="38100"/>
          <a:ext cx="4991100" cy="1996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"/>
  <sheetViews>
    <sheetView tabSelected="1" workbookViewId="0">
      <selection activeCell="G11" sqref="G11"/>
    </sheetView>
  </sheetViews>
  <sheetFormatPr defaultRowHeight="14.4" x14ac:dyDescent="0.3"/>
  <cols>
    <col min="1" max="1" width="12.5546875" customWidth="1"/>
    <col min="9" max="9" width="16.33203125" customWidth="1"/>
  </cols>
  <sheetData>
    <row r="1" spans="1:22" ht="185.25" customHeight="1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24.6" x14ac:dyDescent="0.4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5" x14ac:dyDescent="0.3">
      <c r="A5" s="18" t="s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7.399999999999999" x14ac:dyDescent="0.3">
      <c r="A7" s="7"/>
      <c r="B7" s="7"/>
      <c r="C7" s="7"/>
      <c r="D7" s="7"/>
      <c r="E7" s="7"/>
      <c r="F7" s="8" t="s">
        <v>2</v>
      </c>
      <c r="G7" s="14">
        <v>8</v>
      </c>
      <c r="H7" s="14"/>
      <c r="I7" s="11" t="s">
        <v>13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7.399999999999999" x14ac:dyDescent="0.3">
      <c r="A8" s="7"/>
      <c r="B8" s="7"/>
      <c r="C8" s="7"/>
      <c r="D8" s="7"/>
      <c r="E8" s="7"/>
      <c r="F8" s="8" t="s">
        <v>3</v>
      </c>
      <c r="G8" s="19">
        <v>0.5</v>
      </c>
      <c r="H8" s="19"/>
      <c r="I8" s="11" t="s">
        <v>13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7.399999999999999" x14ac:dyDescent="0.3">
      <c r="A9" s="7"/>
      <c r="B9" s="7"/>
      <c r="C9" s="7"/>
      <c r="D9" s="7"/>
      <c r="E9" s="7"/>
      <c r="F9" s="8" t="s">
        <v>4</v>
      </c>
      <c r="G9" s="20">
        <v>139</v>
      </c>
      <c r="H9" s="20"/>
      <c r="I9" s="1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7.399999999999999" x14ac:dyDescent="0.3">
      <c r="A10" s="7"/>
      <c r="B10" s="7"/>
      <c r="C10" s="7"/>
      <c r="D10" s="7"/>
      <c r="E10" s="7"/>
      <c r="F10" s="8" t="s">
        <v>5</v>
      </c>
      <c r="G10" s="14">
        <v>6</v>
      </c>
      <c r="H10" s="14"/>
      <c r="I10" s="11" t="s">
        <v>13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21" x14ac:dyDescent="0.4">
      <c r="A13" s="7"/>
      <c r="B13" s="7"/>
      <c r="C13" s="8" t="s">
        <v>6</v>
      </c>
      <c r="D13" s="15">
        <f>(((G10*0.001-0.001)/(G7*2*PI()*G8*1000))/((G9*0.3048)*0.000000000001))*0.3048</f>
        <v>1431.249488236469</v>
      </c>
      <c r="E13" s="15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21" x14ac:dyDescent="0.4">
      <c r="A14" s="7"/>
      <c r="B14" s="9"/>
      <c r="C14" s="8" t="s">
        <v>7</v>
      </c>
      <c r="D14" s="15">
        <f>D13*3.28084</f>
        <v>4695.7005709857367</v>
      </c>
      <c r="E14" s="15"/>
      <c r="F14" s="1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</sheetData>
  <sheetProtection algorithmName="SHA-512" hashValue="NWt+xwJdH4QVP5AB/Ru7MT9+4AINd0XPcAOXrP2t//JYyhAXnIIvKmDhb4m7a/AxFxbxK1lkWfmIVl4lLBiiGg==" saltValue="gG1gQx7GkQJx177lBmfHRw==" spinCount="100000" sheet="1" objects="1" scenarios="1"/>
  <mergeCells count="9">
    <mergeCell ref="G10:H10"/>
    <mergeCell ref="D13:E13"/>
    <mergeCell ref="D14:E14"/>
    <mergeCell ref="A1:K1"/>
    <mergeCell ref="A3:K3"/>
    <mergeCell ref="A5:K5"/>
    <mergeCell ref="G7:H7"/>
    <mergeCell ref="G8:H8"/>
    <mergeCell ref="G9:H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9F43F-449F-4513-ADC0-731FAA3AC21E}">
  <dimension ref="A1:F9"/>
  <sheetViews>
    <sheetView workbookViewId="0">
      <selection activeCell="C8" sqref="C8"/>
    </sheetView>
  </sheetViews>
  <sheetFormatPr defaultRowHeight="14.4" x14ac:dyDescent="0.3"/>
  <sheetData>
    <row r="1" spans="1:6" ht="15.6" x14ac:dyDescent="0.3">
      <c r="A1" s="21" t="s">
        <v>2</v>
      </c>
      <c r="B1" s="21"/>
      <c r="C1" s="2">
        <f>Calculator!G7</f>
        <v>8</v>
      </c>
      <c r="E1" s="3" t="s">
        <v>8</v>
      </c>
    </row>
    <row r="2" spans="1:6" x14ac:dyDescent="0.3">
      <c r="A2" s="21" t="s">
        <v>9</v>
      </c>
      <c r="B2" s="21"/>
      <c r="C2" s="4">
        <f>Calculator!G9*0.3028</f>
        <v>42.089200000000005</v>
      </c>
    </row>
    <row r="4" spans="1:6" x14ac:dyDescent="0.3">
      <c r="B4" s="22" t="s">
        <v>10</v>
      </c>
      <c r="C4" s="22"/>
      <c r="D4" s="22"/>
      <c r="E4" s="22"/>
      <c r="F4" s="22"/>
    </row>
    <row r="5" spans="1:6" x14ac:dyDescent="0.3">
      <c r="B5" s="1" t="s">
        <v>11</v>
      </c>
      <c r="C5" s="1" t="s">
        <v>11</v>
      </c>
      <c r="D5" s="1" t="s">
        <v>11</v>
      </c>
      <c r="E5" s="1" t="s">
        <v>11</v>
      </c>
      <c r="F5" s="1" t="s">
        <v>11</v>
      </c>
    </row>
    <row r="6" spans="1:6" x14ac:dyDescent="0.3">
      <c r="A6" s="5" t="s">
        <v>12</v>
      </c>
      <c r="B6" s="1">
        <v>2</v>
      </c>
      <c r="C6" s="1">
        <v>4</v>
      </c>
      <c r="D6" s="1">
        <v>6</v>
      </c>
      <c r="E6" s="1">
        <v>8</v>
      </c>
      <c r="F6" s="1">
        <v>10</v>
      </c>
    </row>
    <row r="7" spans="1:6" x14ac:dyDescent="0.3">
      <c r="A7">
        <v>1000</v>
      </c>
      <c r="B7" s="6">
        <f>(($B$6*0.001-0.001)/($C$1*2*PI()*A7))/($C$2*0.000000000001)</f>
        <v>472.67156150477837</v>
      </c>
      <c r="C7" s="6">
        <f>(($C$6*0.001-0.001)/($C$1*2*PI()*A7))/($C$2*0.000000000001)</f>
        <v>1418.0146845143349</v>
      </c>
      <c r="D7" s="6">
        <f>(($D$6*0.001-0.001)/($C$1*2*PI()*A7))/($C$2*0.000000000001)</f>
        <v>2363.357807523892</v>
      </c>
      <c r="E7" s="6">
        <f>(($E$6*0.001-0.001)/($C$1*2*PI()*A7))/($C$2*0.000000000001)</f>
        <v>3308.7009305334486</v>
      </c>
      <c r="F7" s="6">
        <f>(($F$6*0.001-0.001)/($C$1*2*PI()*A7))/($C$2*0.000000000001)</f>
        <v>4254.0440535430052</v>
      </c>
    </row>
    <row r="8" spans="1:6" x14ac:dyDescent="0.3">
      <c r="A8">
        <v>10000</v>
      </c>
      <c r="B8" s="6">
        <f>(($B$6*0.001-0.001)/($C$1*2*PI()*A8))/($C$2*0.000000000001)</f>
        <v>47.267156150477831</v>
      </c>
      <c r="C8" s="6">
        <f>(($C$6*0.001-0.001)/($C$1*2*PI()*A8))/($C$2*0.000000000001)</f>
        <v>141.80146845143349</v>
      </c>
      <c r="D8" s="6">
        <f>(($D$6*0.001-0.001)/($C$1*2*PI()*A8))/($C$2*0.000000000001)</f>
        <v>236.33578075238918</v>
      </c>
      <c r="E8" s="6">
        <f>(($E$6*0.001-0.001)/($C$1*2*PI()*A8))/($C$2*0.000000000001)</f>
        <v>330.87009305334482</v>
      </c>
      <c r="F8" s="6">
        <f>(($F$6*0.001-0.001)/($C$1*2*PI()*A8))/($C$2*0.000000000001)</f>
        <v>425.40440535430048</v>
      </c>
    </row>
    <row r="9" spans="1:6" x14ac:dyDescent="0.3">
      <c r="A9">
        <v>100000</v>
      </c>
      <c r="B9" s="6">
        <f>(($B$6*0.001-0.001)/($C$1*2*PI()*A9))/($C$2*0.000000000001)</f>
        <v>4.7267156150477838</v>
      </c>
      <c r="C9" s="6">
        <f>(($C$6*0.001-0.001)/($C$1*2*PI()*A9))/($C$2*0.000000000001)</f>
        <v>14.180146845143351</v>
      </c>
      <c r="D9" s="6">
        <f>(($D$6*0.001-0.001)/($C$1*2*PI()*A9))/($C$2*0.000000000001)</f>
        <v>23.633578075238916</v>
      </c>
      <c r="E9" s="6">
        <f>(($E$6*0.001-0.001)/($C$1*2*PI()*A9))/($C$2*0.000000000001)</f>
        <v>33.087009305334483</v>
      </c>
      <c r="F9" s="6">
        <f>(($F$6*0.001-0.001)/($C$1*2*PI()*A9))/($C$2*0.000000000001)</f>
        <v>42.540440535430058</v>
      </c>
    </row>
  </sheetData>
  <mergeCells count="3">
    <mergeCell ref="A1:B1"/>
    <mergeCell ref="A2:B2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Braisher</dc:creator>
  <cp:lastModifiedBy>Jack Braisher</cp:lastModifiedBy>
  <dcterms:created xsi:type="dcterms:W3CDTF">2015-06-05T18:17:20Z</dcterms:created>
  <dcterms:modified xsi:type="dcterms:W3CDTF">2023-09-07T09:09:16Z</dcterms:modified>
</cp:coreProperties>
</file>